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O13" i="2"/>
  <c r="N13" i="2"/>
  <c r="M13" i="2"/>
  <c r="L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H14" i="2"/>
  <c r="H15" i="2" s="1"/>
  <c r="M15" i="2" s="1"/>
  <c r="I15" i="2"/>
  <c r="F15" i="2" l="1"/>
  <c r="O15" i="2"/>
  <c r="L15" i="2" l="1"/>
  <c r="N15" i="2"/>
  <c r="AB10" i="1" l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<sst xmlns="http://schemas.openxmlformats.org/spreadsheetml/2006/main" count="160" uniqueCount="63">
  <si>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</si>
  <si>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</si>
  <si>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</si>
  <si>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</si>
  <si>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</si>
  <si>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</si>
  <si>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</si>
  <si>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</si>
  <si>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</si>
  <si>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</si>
  <si>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</si>
  <si>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</si>
  <si>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</si>
  <si>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</si>
  <si>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</si>
  <si>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</si>
  <si>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</si>
  <si>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</si>
  <si>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</si>
  <si>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</si>
  <si>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</si>
  <si>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</si>
  <si>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</si>
  <si>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</si>
  <si>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</si>
  <si>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</si>
  <si>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</si>
  <si>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</si>
  <si>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</si>
  <si>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</si>
  <si>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</si>
  <si>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</si>
  <si>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</si>
  <si>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Tomi Hagren</t>
  </si>
  <si>
    <t>14.</t>
  </si>
  <si>
    <t>MuPS</t>
  </si>
  <si>
    <t>08.06. 1994  PattU - MuPS  1-1  (0-4, 12-5, 0-0)</t>
  </si>
  <si>
    <t xml:space="preserve">  19 v   1 kk 16 pv</t>
  </si>
  <si>
    <t>5.</t>
  </si>
  <si>
    <t>ykköspesis</t>
  </si>
  <si>
    <t>6.</t>
  </si>
  <si>
    <t>3.</t>
  </si>
  <si>
    <t>8.</t>
  </si>
  <si>
    <t>4.</t>
  </si>
  <si>
    <t>Seurat</t>
  </si>
  <si>
    <t>MuPS = Muhoksen Pallo-Salamat  (1969)</t>
  </si>
  <si>
    <t>23.4.1975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</si>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</sst>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20" width="5.7109375" style="66" customWidth="1"/>
    <col min="21" max="21" width="8.7109375" style="66" customWidth="1"/>
    <col min="22" max="22" width="0.7109375" style="28" customWidth="1"/>
    <col min="23" max="27" width="5.7109375" style="66" customWidth="1"/>
    <col min="28" max="28" width="8.7109375" style="66" customWidth="1"/>
    <col min="29" max="29" width="0.7109375" style="28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4"/>
      <c r="W2" s="22" t="s">
        <v>16</v>
      </c>
      <c r="X2" s="14"/>
      <c r="Y2" s="14"/>
      <c r="Z2" s="14"/>
      <c r="AA2" s="14"/>
      <c r="AB2" s="14"/>
      <c r="AC2" s="74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34</v>
      </c>
      <c r="D4" s="26" t="s">
        <v>35</v>
      </c>
      <c r="E4" s="25">
        <v>6</v>
      </c>
      <c r="F4" s="25">
        <v>0</v>
      </c>
      <c r="G4" s="25">
        <v>0</v>
      </c>
      <c r="H4" s="25">
        <v>0</v>
      </c>
      <c r="I4" s="25">
        <v>5</v>
      </c>
      <c r="J4" s="25">
        <v>5</v>
      </c>
      <c r="K4" s="25">
        <v>0</v>
      </c>
      <c r="L4" s="25">
        <v>0</v>
      </c>
      <c r="M4" s="25">
        <v>0</v>
      </c>
      <c r="N4" s="27">
        <v>0.41699999999999998</v>
      </c>
      <c r="O4" s="28"/>
      <c r="P4" s="25"/>
      <c r="Q4" s="25"/>
      <c r="R4" s="25"/>
      <c r="S4" s="25"/>
      <c r="T4" s="25"/>
      <c r="U4" s="25"/>
      <c r="V4" s="28"/>
      <c r="W4" s="58">
        <v>18</v>
      </c>
      <c r="X4" s="58">
        <v>0</v>
      </c>
      <c r="Y4" s="58">
        <v>0</v>
      </c>
      <c r="Z4" s="58">
        <v>2</v>
      </c>
      <c r="AA4" s="58">
        <v>16</v>
      </c>
      <c r="AB4" s="60">
        <v>0.20799999999999999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1995</v>
      </c>
      <c r="C5" s="31" t="s">
        <v>43</v>
      </c>
      <c r="D5" s="32" t="s">
        <v>35</v>
      </c>
      <c r="E5" s="31"/>
      <c r="F5" s="33" t="s">
        <v>39</v>
      </c>
      <c r="G5" s="72"/>
      <c r="H5" s="34"/>
      <c r="I5" s="31"/>
      <c r="J5" s="31"/>
      <c r="K5" s="31"/>
      <c r="L5" s="31"/>
      <c r="M5" s="31"/>
      <c r="N5" s="35"/>
      <c r="O5" s="24"/>
      <c r="P5" s="25"/>
      <c r="Q5" s="25"/>
      <c r="R5" s="25"/>
      <c r="S5" s="25"/>
      <c r="T5" s="25"/>
      <c r="U5" s="25"/>
      <c r="V5" s="24"/>
      <c r="W5" s="58"/>
      <c r="X5" s="58"/>
      <c r="Y5" s="58"/>
      <c r="Z5" s="58"/>
      <c r="AA5" s="58"/>
      <c r="AB5" s="6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6">
        <v>1996</v>
      </c>
      <c r="C6" s="36" t="s">
        <v>42</v>
      </c>
      <c r="D6" s="37" t="s">
        <v>35</v>
      </c>
      <c r="E6" s="36"/>
      <c r="F6" s="38" t="s">
        <v>39</v>
      </c>
      <c r="G6" s="73"/>
      <c r="H6" s="39"/>
      <c r="I6" s="36"/>
      <c r="J6" s="36"/>
      <c r="K6" s="36"/>
      <c r="L6" s="36"/>
      <c r="M6" s="36"/>
      <c r="N6" s="35"/>
      <c r="O6" s="24"/>
      <c r="P6" s="25"/>
      <c r="Q6" s="25"/>
      <c r="R6" s="25"/>
      <c r="S6" s="25"/>
      <c r="T6" s="25"/>
      <c r="U6" s="25"/>
      <c r="V6" s="24"/>
      <c r="W6" s="58"/>
      <c r="X6" s="58"/>
      <c r="Y6" s="58"/>
      <c r="Z6" s="58"/>
      <c r="AA6" s="58"/>
      <c r="AB6" s="60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1997</v>
      </c>
      <c r="C7" s="31" t="s">
        <v>41</v>
      </c>
      <c r="D7" s="32" t="s">
        <v>35</v>
      </c>
      <c r="E7" s="31"/>
      <c r="F7" s="33" t="s">
        <v>39</v>
      </c>
      <c r="G7" s="72"/>
      <c r="H7" s="34"/>
      <c r="I7" s="31"/>
      <c r="J7" s="31"/>
      <c r="K7" s="31"/>
      <c r="L7" s="31"/>
      <c r="M7" s="31"/>
      <c r="N7" s="35"/>
      <c r="O7" s="24"/>
      <c r="P7" s="25"/>
      <c r="Q7" s="25"/>
      <c r="R7" s="25"/>
      <c r="S7" s="25"/>
      <c r="T7" s="25"/>
      <c r="U7" s="25"/>
      <c r="V7" s="24"/>
      <c r="W7" s="58">
        <v>4</v>
      </c>
      <c r="X7" s="58">
        <v>0</v>
      </c>
      <c r="Y7" s="58">
        <v>1</v>
      </c>
      <c r="Z7" s="58">
        <v>2</v>
      </c>
      <c r="AA7" s="58">
        <v>6</v>
      </c>
      <c r="AB7" s="60">
        <v>0.375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31">
        <v>1998</v>
      </c>
      <c r="C8" s="31" t="s">
        <v>40</v>
      </c>
      <c r="D8" s="32" t="s">
        <v>35</v>
      </c>
      <c r="E8" s="31"/>
      <c r="F8" s="33" t="s">
        <v>39</v>
      </c>
      <c r="G8" s="72"/>
      <c r="H8" s="34"/>
      <c r="I8" s="31"/>
      <c r="J8" s="31"/>
      <c r="K8" s="31"/>
      <c r="L8" s="31"/>
      <c r="M8" s="31"/>
      <c r="N8" s="35"/>
      <c r="O8" s="24"/>
      <c r="P8" s="25"/>
      <c r="Q8" s="25"/>
      <c r="R8" s="25"/>
      <c r="S8" s="25"/>
      <c r="T8" s="25"/>
      <c r="U8" s="25"/>
      <c r="V8" s="24"/>
      <c r="W8" s="58"/>
      <c r="X8" s="58"/>
      <c r="Y8" s="58"/>
      <c r="Z8" s="58"/>
      <c r="AA8" s="58"/>
      <c r="AB8" s="60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1">
        <v>1999</v>
      </c>
      <c r="C9" s="31" t="s">
        <v>38</v>
      </c>
      <c r="D9" s="32" t="s">
        <v>35</v>
      </c>
      <c r="E9" s="31"/>
      <c r="F9" s="33" t="s">
        <v>39</v>
      </c>
      <c r="G9" s="72"/>
      <c r="H9" s="34"/>
      <c r="I9" s="31"/>
      <c r="J9" s="31"/>
      <c r="K9" s="31"/>
      <c r="L9" s="31"/>
      <c r="M9" s="31"/>
      <c r="N9" s="35"/>
      <c r="O9" s="24"/>
      <c r="P9" s="25"/>
      <c r="Q9" s="25"/>
      <c r="R9" s="25"/>
      <c r="S9" s="25"/>
      <c r="T9" s="25"/>
      <c r="U9" s="25"/>
      <c r="V9" s="24"/>
      <c r="W9" s="58"/>
      <c r="X9" s="58"/>
      <c r="Y9" s="58"/>
      <c r="Z9" s="58"/>
      <c r="AA9" s="58"/>
      <c r="AB9" s="60"/>
      <c r="AC9" s="24"/>
      <c r="AD9" s="25"/>
      <c r="AE9" s="2"/>
      <c r="AF9" s="2"/>
      <c r="AG9" s="25"/>
      <c r="AH9" s="25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6</v>
      </c>
      <c r="F10" s="18">
        <v>0</v>
      </c>
      <c r="G10" s="18">
        <v>0</v>
      </c>
      <c r="H10" s="18">
        <v>0</v>
      </c>
      <c r="I10" s="18">
        <v>5</v>
      </c>
      <c r="J10" s="18">
        <v>5</v>
      </c>
      <c r="K10" s="18">
        <v>0</v>
      </c>
      <c r="L10" s="18">
        <v>0</v>
      </c>
      <c r="M10" s="18">
        <v>0</v>
      </c>
      <c r="N10" s="40">
        <v>0.41699999999999998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0">
        <v>0</v>
      </c>
      <c r="V10" s="24"/>
      <c r="W10" s="18">
        <f>PRODUCT(E16)</f>
        <v>22</v>
      </c>
      <c r="X10" s="18">
        <f t="shared" ref="X10:AA10" si="0">PRODUCT(F16)</f>
        <v>0</v>
      </c>
      <c r="Y10" s="18">
        <f t="shared" si="0"/>
        <v>1</v>
      </c>
      <c r="Z10" s="18">
        <f t="shared" si="0"/>
        <v>4</v>
      </c>
      <c r="AA10" s="18">
        <f t="shared" si="0"/>
        <v>22</v>
      </c>
      <c r="AB10" s="40">
        <f>PRODUCT(N16)</f>
        <v>0.23699999999999999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1" t="s">
        <v>2</v>
      </c>
      <c r="C11" s="30"/>
      <c r="D11" s="42">
        <v>3.666666666666667</v>
      </c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5"/>
      <c r="AI11" s="43"/>
      <c r="AJ11" s="9"/>
    </row>
    <row r="12" spans="1:36" ht="15" customHeigh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P12" s="43"/>
      <c r="Q12" s="46"/>
      <c r="R12" s="43"/>
      <c r="S12" s="43"/>
      <c r="T12" s="43"/>
      <c r="U12" s="43"/>
      <c r="W12" s="43"/>
      <c r="X12" s="43"/>
      <c r="Y12" s="43"/>
      <c r="Z12" s="43"/>
      <c r="AA12" s="43"/>
      <c r="AB12" s="43"/>
      <c r="AD12" s="43"/>
      <c r="AE12" s="43"/>
      <c r="AF12" s="43"/>
      <c r="AG12" s="43"/>
      <c r="AH12" s="43"/>
      <c r="AI12" s="43"/>
      <c r="AJ12" s="9"/>
    </row>
    <row r="13" spans="1:36" ht="15" customHeight="1" x14ac:dyDescent="0.25">
      <c r="A13" s="9"/>
      <c r="B13" s="22" t="s">
        <v>25</v>
      </c>
      <c r="C13" s="47"/>
      <c r="D13" s="47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3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8" t="s">
        <v>62</v>
      </c>
      <c r="Q13" s="12"/>
      <c r="R13" s="12"/>
      <c r="S13" s="12"/>
      <c r="T13" s="49"/>
      <c r="U13" s="49"/>
      <c r="V13" s="49"/>
      <c r="W13" s="49"/>
      <c r="X13" s="49"/>
      <c r="Y13" s="49"/>
      <c r="Z13" s="49"/>
      <c r="AA13" s="12"/>
      <c r="AB13" s="12"/>
      <c r="AC13" s="49"/>
      <c r="AD13" s="12"/>
      <c r="AE13" s="12"/>
      <c r="AF13" s="12"/>
      <c r="AG13" s="12"/>
      <c r="AH13" s="12"/>
      <c r="AI13" s="50"/>
      <c r="AJ13" s="9"/>
    </row>
    <row r="14" spans="1:36" ht="15" customHeight="1" x14ac:dyDescent="0.2">
      <c r="A14" s="9"/>
      <c r="B14" s="48" t="s">
        <v>13</v>
      </c>
      <c r="C14" s="12"/>
      <c r="D14" s="50"/>
      <c r="E14" s="25">
        <v>6</v>
      </c>
      <c r="F14" s="25">
        <v>0</v>
      </c>
      <c r="G14" s="25">
        <v>0</v>
      </c>
      <c r="H14" s="25">
        <v>0</v>
      </c>
      <c r="I14" s="25">
        <v>5</v>
      </c>
      <c r="J14" s="43"/>
      <c r="K14" s="51">
        <v>0</v>
      </c>
      <c r="L14" s="51">
        <v>0</v>
      </c>
      <c r="M14" s="51">
        <v>0.83333333333333337</v>
      </c>
      <c r="N14" s="27">
        <v>0.41699999999999998</v>
      </c>
      <c r="O14" s="24"/>
      <c r="P14" s="90" t="s">
        <v>9</v>
      </c>
      <c r="Q14" s="106"/>
      <c r="R14" s="91" t="s">
        <v>36</v>
      </c>
      <c r="S14" s="91"/>
      <c r="T14" s="91"/>
      <c r="U14" s="91"/>
      <c r="V14" s="91"/>
      <c r="W14" s="91"/>
      <c r="X14" s="91"/>
      <c r="Y14" s="91"/>
      <c r="Z14" s="91"/>
      <c r="AA14" s="107" t="s">
        <v>11</v>
      </c>
      <c r="AB14" s="91"/>
      <c r="AC14" s="91"/>
      <c r="AD14" s="91"/>
      <c r="AE14" s="107" t="s">
        <v>37</v>
      </c>
      <c r="AF14" s="91"/>
      <c r="AG14" s="91"/>
      <c r="AH14" s="107"/>
      <c r="AI14" s="92"/>
      <c r="AJ14" s="9"/>
    </row>
    <row r="15" spans="1:36" ht="15" customHeight="1" x14ac:dyDescent="0.2">
      <c r="A15" s="9"/>
      <c r="B15" s="52" t="s">
        <v>15</v>
      </c>
      <c r="C15" s="53"/>
      <c r="D15" s="54"/>
      <c r="E15" s="25"/>
      <c r="F15" s="25"/>
      <c r="G15" s="25"/>
      <c r="H15" s="25"/>
      <c r="I15" s="25"/>
      <c r="J15" s="43"/>
      <c r="K15" s="51"/>
      <c r="L15" s="51"/>
      <c r="M15" s="51"/>
      <c r="N15" s="27"/>
      <c r="O15" s="24"/>
      <c r="P15" s="108" t="s">
        <v>51</v>
      </c>
      <c r="Q15" s="109"/>
      <c r="R15" s="110"/>
      <c r="S15" s="110"/>
      <c r="T15" s="110"/>
      <c r="U15" s="110"/>
      <c r="V15" s="110"/>
      <c r="W15" s="110"/>
      <c r="X15" s="110"/>
      <c r="Y15" s="111"/>
      <c r="Z15" s="110"/>
      <c r="AA15" s="110"/>
      <c r="AB15" s="110"/>
      <c r="AC15" s="110"/>
      <c r="AD15" s="110"/>
      <c r="AE15" s="110"/>
      <c r="AF15" s="110"/>
      <c r="AG15" s="110"/>
      <c r="AH15" s="111"/>
      <c r="AI15" s="112"/>
      <c r="AJ15" s="9"/>
    </row>
    <row r="16" spans="1:36" ht="15" customHeight="1" x14ac:dyDescent="0.2">
      <c r="A16" s="9"/>
      <c r="B16" s="55" t="s">
        <v>16</v>
      </c>
      <c r="C16" s="56"/>
      <c r="D16" s="57"/>
      <c r="E16" s="58">
        <v>22</v>
      </c>
      <c r="F16" s="58">
        <v>0</v>
      </c>
      <c r="G16" s="58">
        <v>1</v>
      </c>
      <c r="H16" s="58">
        <v>4</v>
      </c>
      <c r="I16" s="58">
        <v>22</v>
      </c>
      <c r="J16" s="43"/>
      <c r="K16" s="59">
        <v>4.5454545454545456E-2</v>
      </c>
      <c r="L16" s="59">
        <v>0.18181818181818182</v>
      </c>
      <c r="M16" s="59">
        <v>1</v>
      </c>
      <c r="N16" s="60">
        <v>0.23699999999999999</v>
      </c>
      <c r="O16" s="24"/>
      <c r="P16" s="108" t="s">
        <v>52</v>
      </c>
      <c r="Q16" s="109"/>
      <c r="R16" s="110"/>
      <c r="S16" s="110"/>
      <c r="T16" s="110"/>
      <c r="U16" s="110"/>
      <c r="V16" s="110"/>
      <c r="W16" s="110"/>
      <c r="X16" s="110"/>
      <c r="Y16" s="111"/>
      <c r="Z16" s="110"/>
      <c r="AA16" s="110"/>
      <c r="AB16" s="110"/>
      <c r="AC16" s="110"/>
      <c r="AD16" s="110"/>
      <c r="AE16" s="110"/>
      <c r="AF16" s="110"/>
      <c r="AG16" s="110"/>
      <c r="AH16" s="111"/>
      <c r="AI16" s="112"/>
    </row>
    <row r="17" spans="1:35" ht="15" customHeight="1" x14ac:dyDescent="0.2">
      <c r="A17" s="9"/>
      <c r="B17" s="61" t="s">
        <v>26</v>
      </c>
      <c r="C17" s="62"/>
      <c r="D17" s="63"/>
      <c r="E17" s="18">
        <v>28</v>
      </c>
      <c r="F17" s="18">
        <v>0</v>
      </c>
      <c r="G17" s="18">
        <v>1</v>
      </c>
      <c r="H17" s="18">
        <v>4</v>
      </c>
      <c r="I17" s="18">
        <v>27</v>
      </c>
      <c r="J17" s="43"/>
      <c r="K17" s="64">
        <v>3.5714285714285712E-2</v>
      </c>
      <c r="L17" s="64">
        <v>0.14285714285714285</v>
      </c>
      <c r="M17" s="64">
        <v>0.9642857142857143</v>
      </c>
      <c r="N17" s="40">
        <v>0.25700000000000001</v>
      </c>
      <c r="O17" s="24"/>
      <c r="P17" s="113" t="s">
        <v>10</v>
      </c>
      <c r="Q17" s="114"/>
      <c r="R17" s="115"/>
      <c r="S17" s="115"/>
      <c r="T17" s="115"/>
      <c r="U17" s="115"/>
      <c r="V17" s="115"/>
      <c r="W17" s="115"/>
      <c r="X17" s="115"/>
      <c r="Y17" s="116"/>
      <c r="Z17" s="115"/>
      <c r="AA17" s="115"/>
      <c r="AB17" s="115"/>
      <c r="AC17" s="115"/>
      <c r="AD17" s="115"/>
      <c r="AE17" s="115"/>
      <c r="AF17" s="115"/>
      <c r="AG17" s="115"/>
      <c r="AH17" s="116"/>
      <c r="AI17" s="117"/>
    </row>
    <row r="18" spans="1:35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3"/>
      <c r="K18" s="45"/>
      <c r="L18" s="45"/>
      <c r="M18" s="45"/>
      <c r="N18" s="44"/>
      <c r="O18" s="24"/>
      <c r="P18" s="43"/>
      <c r="Q18" s="46"/>
      <c r="R18" s="43"/>
      <c r="S18" s="43"/>
      <c r="T18" s="24"/>
      <c r="U18" s="24"/>
      <c r="V18" s="24"/>
      <c r="W18" s="24"/>
      <c r="X18" s="65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3" t="s">
        <v>44</v>
      </c>
      <c r="C19" s="43"/>
      <c r="D19" s="43" t="s">
        <v>45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65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4"/>
      <c r="P20" s="43"/>
      <c r="Q20" s="46"/>
      <c r="R20" s="43"/>
      <c r="S20" s="43"/>
      <c r="T20" s="24"/>
      <c r="U20" s="24"/>
      <c r="V20" s="24"/>
      <c r="W20" s="24"/>
      <c r="X20" s="65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4"/>
      <c r="P21" s="43"/>
      <c r="Q21" s="46"/>
      <c r="R21" s="43"/>
      <c r="S21" s="43"/>
      <c r="T21" s="24"/>
      <c r="U21" s="24"/>
      <c r="V21" s="24"/>
      <c r="W21" s="24"/>
      <c r="X21" s="65"/>
      <c r="Y21" s="6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65"/>
      <c r="Y22" s="6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65"/>
      <c r="Y23" s="6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65"/>
      <c r="Y24" s="6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5"/>
      <c r="Y25" s="6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5"/>
      <c r="Y26" s="6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5"/>
      <c r="Y27" s="6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41" t="s">
        <v>33</v>
      </c>
      <c r="C1" s="11"/>
      <c r="D1" s="12"/>
      <c r="E1" s="68" t="s">
        <v>46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5" t="s">
        <v>47</v>
      </c>
      <c r="C2" s="76"/>
      <c r="D2" s="77"/>
      <c r="E2" s="13" t="s">
        <v>13</v>
      </c>
      <c r="F2" s="14"/>
      <c r="G2" s="14"/>
      <c r="H2" s="14"/>
      <c r="I2" s="20"/>
      <c r="J2" s="15"/>
      <c r="K2" s="74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78" t="s">
        <v>55</v>
      </c>
      <c r="Y2" s="79"/>
      <c r="Z2" s="80"/>
      <c r="AA2" s="13" t="s">
        <v>13</v>
      </c>
      <c r="AB2" s="14"/>
      <c r="AC2" s="14"/>
      <c r="AD2" s="14"/>
      <c r="AE2" s="20"/>
      <c r="AF2" s="15"/>
      <c r="AG2" s="74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8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57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57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1995</v>
      </c>
      <c r="C4" s="29" t="s">
        <v>43</v>
      </c>
      <c r="D4" s="41" t="s">
        <v>35</v>
      </c>
      <c r="E4" s="25">
        <v>23</v>
      </c>
      <c r="F4" s="25">
        <v>0</v>
      </c>
      <c r="G4" s="25">
        <v>1</v>
      </c>
      <c r="H4" s="25">
        <v>15</v>
      </c>
      <c r="I4" s="25">
        <v>39</v>
      </c>
      <c r="J4" s="82"/>
      <c r="K4" s="28"/>
      <c r="L4" s="83"/>
      <c r="M4" s="18"/>
      <c r="N4" s="18"/>
      <c r="O4" s="18"/>
      <c r="P4" s="24"/>
      <c r="Q4" s="25"/>
      <c r="R4" s="25"/>
      <c r="S4" s="29"/>
      <c r="T4" s="25"/>
      <c r="U4" s="25"/>
      <c r="V4" s="84"/>
      <c r="W4" s="28"/>
      <c r="X4" s="25"/>
      <c r="Y4" s="30"/>
      <c r="Z4" s="41"/>
      <c r="AA4" s="25"/>
      <c r="AB4" s="25"/>
      <c r="AC4" s="25"/>
      <c r="AD4" s="29"/>
      <c r="AE4" s="25"/>
      <c r="AF4" s="82"/>
      <c r="AG4" s="28"/>
      <c r="AH4" s="83"/>
      <c r="AI4" s="18"/>
      <c r="AJ4" s="18"/>
      <c r="AK4" s="18"/>
      <c r="AL4" s="24"/>
      <c r="AM4" s="25"/>
      <c r="AN4" s="25"/>
      <c r="AO4" s="29"/>
      <c r="AP4" s="25"/>
      <c r="AQ4" s="25"/>
      <c r="AR4" s="29"/>
      <c r="AS4" s="2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1996</v>
      </c>
      <c r="C5" s="29" t="s">
        <v>42</v>
      </c>
      <c r="D5" s="41" t="s">
        <v>35</v>
      </c>
      <c r="E5" s="25">
        <v>25</v>
      </c>
      <c r="F5" s="25">
        <v>0</v>
      </c>
      <c r="G5" s="25">
        <v>2</v>
      </c>
      <c r="H5" s="25">
        <v>2</v>
      </c>
      <c r="I5" s="25">
        <v>31</v>
      </c>
      <c r="J5" s="82"/>
      <c r="K5" s="28"/>
      <c r="L5" s="83"/>
      <c r="M5" s="18"/>
      <c r="N5" s="18"/>
      <c r="O5" s="18"/>
      <c r="P5" s="24"/>
      <c r="Q5" s="25"/>
      <c r="R5" s="25"/>
      <c r="S5" s="29"/>
      <c r="T5" s="25"/>
      <c r="U5" s="25"/>
      <c r="V5" s="29"/>
      <c r="W5" s="28"/>
      <c r="X5" s="25"/>
      <c r="Y5" s="30"/>
      <c r="Z5" s="41"/>
      <c r="AA5" s="25"/>
      <c r="AB5" s="25"/>
      <c r="AC5" s="25"/>
      <c r="AD5" s="29"/>
      <c r="AE5" s="25"/>
      <c r="AF5" s="82"/>
      <c r="AG5" s="28"/>
      <c r="AH5" s="83"/>
      <c r="AI5" s="18"/>
      <c r="AJ5" s="18"/>
      <c r="AK5" s="18"/>
      <c r="AL5" s="24"/>
      <c r="AM5" s="25"/>
      <c r="AN5" s="25"/>
      <c r="AO5" s="29"/>
      <c r="AP5" s="25"/>
      <c r="AQ5" s="25"/>
      <c r="AR5" s="29"/>
      <c r="AS5" s="2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1997</v>
      </c>
      <c r="C6" s="29" t="s">
        <v>43</v>
      </c>
      <c r="D6" s="41" t="s">
        <v>35</v>
      </c>
      <c r="E6" s="25">
        <v>26</v>
      </c>
      <c r="F6" s="25">
        <v>0</v>
      </c>
      <c r="G6" s="25">
        <v>4</v>
      </c>
      <c r="H6" s="25">
        <v>5</v>
      </c>
      <c r="I6" s="25">
        <v>32</v>
      </c>
      <c r="J6" s="82"/>
      <c r="K6" s="28"/>
      <c r="L6" s="83"/>
      <c r="M6" s="18"/>
      <c r="N6" s="18"/>
      <c r="O6" s="18"/>
      <c r="Q6" s="25"/>
      <c r="R6" s="25"/>
      <c r="S6" s="29"/>
      <c r="T6" s="25"/>
      <c r="U6" s="25"/>
      <c r="V6" s="29"/>
      <c r="W6" s="28"/>
      <c r="X6" s="25"/>
      <c r="Y6" s="30"/>
      <c r="Z6" s="41"/>
      <c r="AA6" s="25"/>
      <c r="AB6" s="25"/>
      <c r="AC6" s="25"/>
      <c r="AD6" s="29"/>
      <c r="AE6" s="25"/>
      <c r="AF6" s="82"/>
      <c r="AG6" s="28"/>
      <c r="AH6" s="83"/>
      <c r="AI6" s="18"/>
      <c r="AJ6" s="18"/>
      <c r="AK6" s="18"/>
      <c r="AM6" s="25"/>
      <c r="AN6" s="25"/>
      <c r="AO6" s="29"/>
      <c r="AP6" s="25"/>
      <c r="AQ6" s="25"/>
      <c r="AR6" s="29"/>
      <c r="AS6" s="2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1998</v>
      </c>
      <c r="C7" s="29" t="s">
        <v>40</v>
      </c>
      <c r="D7" s="41" t="s">
        <v>35</v>
      </c>
      <c r="E7" s="25">
        <v>22</v>
      </c>
      <c r="F7" s="25">
        <v>0</v>
      </c>
      <c r="G7" s="29">
        <v>0</v>
      </c>
      <c r="H7" s="25">
        <v>5</v>
      </c>
      <c r="I7" s="25">
        <v>33</v>
      </c>
      <c r="J7" s="82"/>
      <c r="K7" s="28"/>
      <c r="L7" s="83"/>
      <c r="M7" s="18"/>
      <c r="N7" s="18"/>
      <c r="O7" s="18"/>
      <c r="Q7" s="25"/>
      <c r="R7" s="25"/>
      <c r="S7" s="29"/>
      <c r="T7" s="25"/>
      <c r="U7" s="25"/>
      <c r="V7" s="29"/>
      <c r="W7" s="28"/>
      <c r="X7" s="25"/>
      <c r="Y7" s="30"/>
      <c r="Z7" s="41"/>
      <c r="AA7" s="25"/>
      <c r="AB7" s="25"/>
      <c r="AC7" s="25"/>
      <c r="AD7" s="29"/>
      <c r="AE7" s="25"/>
      <c r="AF7" s="82"/>
      <c r="AG7" s="28"/>
      <c r="AH7" s="83"/>
      <c r="AI7" s="18"/>
      <c r="AJ7" s="18"/>
      <c r="AK7" s="18"/>
      <c r="AM7" s="25"/>
      <c r="AN7" s="25"/>
      <c r="AO7" s="29"/>
      <c r="AP7" s="25"/>
      <c r="AQ7" s="25"/>
      <c r="AR7" s="29"/>
      <c r="AS7" s="2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1999</v>
      </c>
      <c r="C8" s="29" t="s">
        <v>38</v>
      </c>
      <c r="D8" s="41" t="s">
        <v>35</v>
      </c>
      <c r="E8" s="25"/>
      <c r="F8" s="25"/>
      <c r="G8" s="25"/>
      <c r="H8" s="25"/>
      <c r="I8" s="25"/>
      <c r="J8" s="82"/>
      <c r="K8" s="28"/>
      <c r="L8" s="83"/>
      <c r="M8" s="18"/>
      <c r="N8" s="18"/>
      <c r="O8" s="18"/>
      <c r="Q8" s="25">
        <v>11</v>
      </c>
      <c r="R8" s="25">
        <v>0</v>
      </c>
      <c r="S8" s="25">
        <v>2</v>
      </c>
      <c r="T8" s="25">
        <v>2</v>
      </c>
      <c r="U8" s="25">
        <v>17</v>
      </c>
      <c r="V8" s="29"/>
      <c r="W8" s="28"/>
      <c r="X8" s="25"/>
      <c r="Y8" s="30"/>
      <c r="Z8" s="41"/>
      <c r="AA8" s="25"/>
      <c r="AB8" s="25"/>
      <c r="AC8" s="25"/>
      <c r="AD8" s="29"/>
      <c r="AE8" s="25"/>
      <c r="AF8" s="82"/>
      <c r="AG8" s="28"/>
      <c r="AH8" s="83"/>
      <c r="AI8" s="18"/>
      <c r="AJ8" s="18"/>
      <c r="AK8" s="18"/>
      <c r="AM8" s="25"/>
      <c r="AN8" s="25"/>
      <c r="AO8" s="29"/>
      <c r="AP8" s="25"/>
      <c r="AQ8" s="25"/>
      <c r="AR8" s="29"/>
      <c r="AS8" s="2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5" t="s">
        <v>58</v>
      </c>
      <c r="C9" s="71"/>
      <c r="D9" s="70"/>
      <c r="E9" s="86">
        <f>SUM(E4:E8)</f>
        <v>96</v>
      </c>
      <c r="F9" s="86">
        <f>SUM(F4:F8)</f>
        <v>0</v>
      </c>
      <c r="G9" s="86">
        <f>SUM(G4:G8)</f>
        <v>7</v>
      </c>
      <c r="H9" s="86">
        <f>SUM(H4:H8)</f>
        <v>27</v>
      </c>
      <c r="I9" s="86">
        <f>SUM(I4:I8)</f>
        <v>135</v>
      </c>
      <c r="J9" s="87">
        <v>0</v>
      </c>
      <c r="K9" s="74">
        <f>SUM(K4:K8)</f>
        <v>0</v>
      </c>
      <c r="L9" s="22"/>
      <c r="M9" s="20"/>
      <c r="N9" s="88"/>
      <c r="O9" s="89"/>
      <c r="P9" s="24"/>
      <c r="Q9" s="86">
        <f>SUM(Q4:Q8)</f>
        <v>11</v>
      </c>
      <c r="R9" s="86">
        <f>SUM(R4:R8)</f>
        <v>0</v>
      </c>
      <c r="S9" s="86">
        <f>SUM(S4:S8)</f>
        <v>2</v>
      </c>
      <c r="T9" s="86">
        <f>SUM(T4:T8)</f>
        <v>2</v>
      </c>
      <c r="U9" s="86">
        <f>SUM(U4:U8)</f>
        <v>17</v>
      </c>
      <c r="V9" s="40">
        <v>0</v>
      </c>
      <c r="W9" s="74">
        <f>SUM(W4:W8)</f>
        <v>0</v>
      </c>
      <c r="X9" s="16" t="s">
        <v>58</v>
      </c>
      <c r="Y9" s="17"/>
      <c r="Z9" s="15"/>
      <c r="AA9" s="86">
        <f>SUM(AA4:AA8)</f>
        <v>0</v>
      </c>
      <c r="AB9" s="86">
        <f>SUM(AB4:AB8)</f>
        <v>0</v>
      </c>
      <c r="AC9" s="86">
        <f>SUM(AC4:AC8)</f>
        <v>0</v>
      </c>
      <c r="AD9" s="86">
        <f>SUM(AD4:AD8)</f>
        <v>0</v>
      </c>
      <c r="AE9" s="86">
        <f>SUM(AE4:AE8)</f>
        <v>0</v>
      </c>
      <c r="AF9" s="87">
        <v>0</v>
      </c>
      <c r="AG9" s="74">
        <f>SUM(AG4:AG8)</f>
        <v>0</v>
      </c>
      <c r="AH9" s="22"/>
      <c r="AI9" s="20"/>
      <c r="AJ9" s="88"/>
      <c r="AK9" s="89"/>
      <c r="AL9" s="24"/>
      <c r="AM9" s="86">
        <f>SUM(AM4:AM8)</f>
        <v>0</v>
      </c>
      <c r="AN9" s="86">
        <f>SUM(AN4:AN8)</f>
        <v>0</v>
      </c>
      <c r="AO9" s="86">
        <f>SUM(AO4:AO8)</f>
        <v>0</v>
      </c>
      <c r="AP9" s="86">
        <f>SUM(AP4:AP8)</f>
        <v>0</v>
      </c>
      <c r="AQ9" s="86">
        <f>SUM(AQ4:AQ8)</f>
        <v>0</v>
      </c>
      <c r="AR9" s="40">
        <v>0</v>
      </c>
      <c r="AS9" s="81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90" t="s">
        <v>59</v>
      </c>
      <c r="C11" s="91"/>
      <c r="D11" s="9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60</v>
      </c>
      <c r="O11" s="18" t="s">
        <v>61</v>
      </c>
      <c r="Q11" s="46"/>
      <c r="R11" s="46" t="s">
        <v>44</v>
      </c>
      <c r="S11" s="46"/>
      <c r="T11" s="43" t="s">
        <v>45</v>
      </c>
      <c r="U11" s="24"/>
      <c r="V11" s="28"/>
      <c r="W11" s="28"/>
      <c r="X11" s="93"/>
      <c r="Y11" s="93"/>
      <c r="Z11" s="93"/>
      <c r="AA11" s="93"/>
      <c r="AB11" s="93"/>
      <c r="AC11" s="43"/>
      <c r="AD11" s="43"/>
      <c r="AE11" s="43"/>
      <c r="AF11" s="43"/>
      <c r="AG11" s="43"/>
      <c r="AH11" s="43"/>
      <c r="AI11" s="43"/>
      <c r="AJ11" s="43"/>
      <c r="AK11" s="43"/>
      <c r="AM11" s="28"/>
      <c r="AN11" s="93"/>
      <c r="AO11" s="93"/>
      <c r="AP11" s="93"/>
      <c r="AQ11" s="93"/>
      <c r="AR11" s="93"/>
      <c r="AS11" s="9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2"/>
      <c r="D12" s="50"/>
      <c r="E12" s="94">
        <v>28</v>
      </c>
      <c r="F12" s="94">
        <v>0</v>
      </c>
      <c r="G12" s="94">
        <v>1</v>
      </c>
      <c r="H12" s="94">
        <v>4</v>
      </c>
      <c r="I12" s="94">
        <v>27</v>
      </c>
      <c r="J12" s="95">
        <v>0.25700000000000001</v>
      </c>
      <c r="K12" s="43">
        <f>PRODUCT(I12/J12)</f>
        <v>105.05836575875486</v>
      </c>
      <c r="L12" s="96">
        <f>PRODUCT((F12+G12)/E12)</f>
        <v>3.5714285714285712E-2</v>
      </c>
      <c r="M12" s="96">
        <f>PRODUCT(H12/E12)</f>
        <v>0.14285714285714285</v>
      </c>
      <c r="N12" s="96">
        <f>PRODUCT((F12+G12+H12)/E12)</f>
        <v>0.17857142857142858</v>
      </c>
      <c r="O12" s="96">
        <f>PRODUCT(I12/E12)</f>
        <v>0.9642857142857143</v>
      </c>
      <c r="Q12" s="46"/>
      <c r="R12" s="46"/>
      <c r="S12" s="46"/>
      <c r="T12" s="43"/>
      <c r="U12" s="43"/>
      <c r="V12" s="43"/>
      <c r="W12" s="43"/>
      <c r="X12" s="46"/>
      <c r="Y12" s="46"/>
      <c r="Z12" s="46"/>
      <c r="AA12" s="46"/>
      <c r="AB12" s="46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7" t="s">
        <v>47</v>
      </c>
      <c r="C13" s="98"/>
      <c r="D13" s="99"/>
      <c r="E13" s="94">
        <f>PRODUCT(E9+Q9)</f>
        <v>107</v>
      </c>
      <c r="F13" s="94">
        <f>PRODUCT(F9+R9)</f>
        <v>0</v>
      </c>
      <c r="G13" s="94">
        <f>PRODUCT(G9+S9)</f>
        <v>9</v>
      </c>
      <c r="H13" s="94">
        <f>PRODUCT(H9+T9)</f>
        <v>29</v>
      </c>
      <c r="I13" s="94">
        <f>PRODUCT(I9+U9)</f>
        <v>152</v>
      </c>
      <c r="J13" s="95"/>
      <c r="K13" s="43">
        <f>PRODUCT(K9+W9)</f>
        <v>0</v>
      </c>
      <c r="L13" s="96">
        <f>PRODUCT((F13+G13)/E13)</f>
        <v>8.4112149532710276E-2</v>
      </c>
      <c r="M13" s="96">
        <f>PRODUCT(H13/E13)</f>
        <v>0.27102803738317754</v>
      </c>
      <c r="N13" s="96">
        <f>PRODUCT((F13+G13+H13)/E13)</f>
        <v>0.35514018691588783</v>
      </c>
      <c r="O13" s="96">
        <f>PRODUCT(I13/E13)</f>
        <v>1.4205607476635513</v>
      </c>
      <c r="Q13" s="46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00" t="s">
        <v>55</v>
      </c>
      <c r="C14" s="101"/>
      <c r="D14" s="102"/>
      <c r="E14" s="94">
        <f>PRODUCT(AA9+AM9)</f>
        <v>0</v>
      </c>
      <c r="F14" s="94">
        <f>PRODUCT(AB9+AN9)</f>
        <v>0</v>
      </c>
      <c r="G14" s="94">
        <f>PRODUCT(AC9+AO9)</f>
        <v>0</v>
      </c>
      <c r="H14" s="94">
        <f>PRODUCT(AD9+AP9)</f>
        <v>0</v>
      </c>
      <c r="I14" s="94">
        <f>PRODUCT(AE9+AQ9)</f>
        <v>0</v>
      </c>
      <c r="J14" s="95">
        <v>0</v>
      </c>
      <c r="K14" s="24">
        <f>PRODUCT(AG9+AS9)</f>
        <v>0</v>
      </c>
      <c r="L14" s="96">
        <v>0</v>
      </c>
      <c r="M14" s="96">
        <v>0</v>
      </c>
      <c r="N14" s="96">
        <v>0</v>
      </c>
      <c r="O14" s="96">
        <v>0</v>
      </c>
      <c r="Q14" s="46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3" t="s">
        <v>58</v>
      </c>
      <c r="C15" s="104"/>
      <c r="D15" s="105"/>
      <c r="E15" s="94">
        <f>SUM(E12:E14)</f>
        <v>135</v>
      </c>
      <c r="F15" s="94">
        <f t="shared" ref="F15:I15" si="0">SUM(F12:F14)</f>
        <v>0</v>
      </c>
      <c r="G15" s="94">
        <f t="shared" si="0"/>
        <v>10</v>
      </c>
      <c r="H15" s="94">
        <f t="shared" si="0"/>
        <v>33</v>
      </c>
      <c r="I15" s="94">
        <f t="shared" si="0"/>
        <v>179</v>
      </c>
      <c r="J15" s="95"/>
      <c r="K15" s="43">
        <f>SUM(K12:K14)</f>
        <v>105.05836575875486</v>
      </c>
      <c r="L15" s="96">
        <f>PRODUCT((F15+G15)/E15)</f>
        <v>7.407407407407407E-2</v>
      </c>
      <c r="M15" s="96">
        <f>PRODUCT(H15/E15)</f>
        <v>0.24444444444444444</v>
      </c>
      <c r="N15" s="96">
        <f>PRODUCT((F15+G15+H15)/E15)</f>
        <v>0.31851851851851853</v>
      </c>
      <c r="O15" s="96">
        <f>PRODUCT(I15/E15)</f>
        <v>1.325925925925926</v>
      </c>
      <c r="Q15" s="24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H88" s="43"/>
      <c r="AI88" s="43"/>
      <c r="AJ88" s="43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H174" s="43"/>
      <c r="AI174" s="43"/>
      <c r="AJ174" s="43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H176" s="43"/>
      <c r="AI176" s="43"/>
      <c r="AJ176" s="43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H180" s="24"/>
      <c r="AI180" s="24"/>
      <c r="AJ180" s="24"/>
      <c r="AK180" s="24"/>
      <c r="AL180" s="24"/>
    </row>
    <row r="181" spans="12:38" x14ac:dyDescent="0.25"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spans="12:38" x14ac:dyDescent="0.25"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spans="12:38" x14ac:dyDescent="0.25"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2:38" x14ac:dyDescent="0.25"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2:38" x14ac:dyDescent="0.25"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2:38" x14ac:dyDescent="0.25"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2:38" x14ac:dyDescent="0.25"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2021-08-09T21:47:10Z</dcterms:modified>
</cp:coreProperties>
</file>